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.gsandtner\Desktop\"/>
    </mc:Choice>
  </mc:AlternateContent>
  <xr:revisionPtr revIDLastSave="0" documentId="8_{1BC17E30-6AD3-460B-B949-A4D1F2DB6B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rechnungstabelle" sheetId="3" r:id="rId1"/>
    <sheet name="Lösungsblatt Spielende" sheetId="1" r:id="rId2"/>
    <sheet name="Lösungsblatt" sheetId="2" r:id="rId3"/>
  </sheets>
  <definedNames>
    <definedName name="_xlnm.Print_Area" localSheetId="0">Berechnungstabelle!$A$1:$D$40</definedName>
    <definedName name="_xlnm.Print_Area" localSheetId="1">'Lösungsblatt Spielende'!$A$1:$D$40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3" l="1"/>
  <c r="C38" i="3" s="1"/>
  <c r="C35" i="3"/>
  <c r="C34" i="3"/>
  <c r="D34" i="3" s="1"/>
  <c r="C33" i="3"/>
  <c r="D32" i="3"/>
  <c r="D33" i="3" s="1"/>
  <c r="B28" i="3"/>
  <c r="C23" i="3" s="1"/>
  <c r="D23" i="3" s="1"/>
  <c r="C26" i="3"/>
  <c r="D26" i="3" s="1"/>
  <c r="C25" i="3"/>
  <c r="D25" i="3" s="1"/>
  <c r="C24" i="3"/>
  <c r="C22" i="3"/>
  <c r="D21" i="3"/>
  <c r="D24" i="3" s="1"/>
  <c r="B17" i="3"/>
  <c r="C15" i="3" s="1"/>
  <c r="D15" i="3" s="1"/>
  <c r="C16" i="3"/>
  <c r="D10" i="3"/>
  <c r="B17" i="1"/>
  <c r="C13" i="1" s="1"/>
  <c r="B28" i="1"/>
  <c r="C23" i="1" s="1"/>
  <c r="C22" i="2" s="1"/>
  <c r="B39" i="1"/>
  <c r="C33" i="1" s="1"/>
  <c r="C33" i="2" s="1"/>
  <c r="C28" i="3" l="1"/>
  <c r="D35" i="3"/>
  <c r="C11" i="3"/>
  <c r="D11" i="3"/>
  <c r="C27" i="3"/>
  <c r="C36" i="3"/>
  <c r="D36" i="3" s="1"/>
  <c r="C12" i="3"/>
  <c r="D27" i="3"/>
  <c r="C37" i="3"/>
  <c r="C39" i="3" s="1"/>
  <c r="D16" i="3"/>
  <c r="D12" i="3"/>
  <c r="C13" i="3"/>
  <c r="D13" i="3" s="1"/>
  <c r="D22" i="3"/>
  <c r="C14" i="3"/>
  <c r="D14" i="3" s="1"/>
  <c r="D38" i="3"/>
  <c r="C22" i="1"/>
  <c r="C21" i="2" s="1"/>
  <c r="C27" i="1"/>
  <c r="C26" i="2" s="1"/>
  <c r="C26" i="1"/>
  <c r="C25" i="2" s="1"/>
  <c r="C25" i="1"/>
  <c r="C16" i="1"/>
  <c r="C14" i="2" s="1"/>
  <c r="C24" i="1"/>
  <c r="C11" i="2"/>
  <c r="C11" i="1"/>
  <c r="C15" i="1"/>
  <c r="C12" i="1"/>
  <c r="C14" i="1"/>
  <c r="C37" i="1"/>
  <c r="C35" i="1"/>
  <c r="C38" i="1"/>
  <c r="C36" i="1"/>
  <c r="C34" i="1"/>
  <c r="C34" i="2" s="1"/>
  <c r="D39" i="3" l="1"/>
  <c r="D17" i="3"/>
  <c r="D37" i="3"/>
  <c r="D28" i="3"/>
  <c r="C10" i="2"/>
  <c r="C9" i="2"/>
  <c r="C23" i="2"/>
  <c r="C24" i="2"/>
  <c r="C13" i="2"/>
  <c r="C38" i="2"/>
  <c r="C35" i="2"/>
  <c r="C37" i="2"/>
  <c r="C36" i="2"/>
  <c r="C12" i="2"/>
  <c r="C39" i="1"/>
  <c r="C28" i="1" l="1"/>
</calcChain>
</file>

<file path=xl/sharedStrings.xml><?xml version="1.0" encoding="utf-8"?>
<sst xmlns="http://schemas.openxmlformats.org/spreadsheetml/2006/main" count="126" uniqueCount="34">
  <si>
    <t>WELTBEVÖLKERUNG</t>
  </si>
  <si>
    <t>Kontinente</t>
  </si>
  <si>
    <t>Gesamt in Mio.</t>
  </si>
  <si>
    <t>Gesamt in %</t>
  </si>
  <si>
    <t>Europa inkl. Russische Föderation</t>
  </si>
  <si>
    <t>Nordamerika</t>
  </si>
  <si>
    <t>Asien</t>
  </si>
  <si>
    <t>Afrika</t>
  </si>
  <si>
    <t>Australien und Ozeanien</t>
  </si>
  <si>
    <t>Gesamte Weltbevölkerung</t>
  </si>
  <si>
    <t>Berechnungstabelle Weltspiel</t>
  </si>
  <si>
    <t>WELTEINKOMMEN</t>
  </si>
  <si>
    <t>Gesamt in Mrd. US$</t>
  </si>
  <si>
    <t>1. Runde: Weltbevölkerung</t>
  </si>
  <si>
    <t>2. Runde: Welteinkommen</t>
  </si>
  <si>
    <t>Einschätzung</t>
  </si>
  <si>
    <t>Lösungsblatt für Lehrperson</t>
  </si>
  <si>
    <t>Hinweis: Schätzung sowie richtige Lösung können zur besseren Veranschaulichung an der Tafel mitnotiert werden.</t>
  </si>
  <si>
    <t>Richtige Lösung in %</t>
  </si>
  <si>
    <t xml:space="preserve">Richtige Lösung in % </t>
  </si>
  <si>
    <t>www.das-weltspiel.com/weltbevoelkerung-einkommen-und-co2-emissionen</t>
  </si>
  <si>
    <t xml:space="preserve">Quelle (März 2023):  </t>
  </si>
  <si>
    <t>Anzahl Schüler:innen:</t>
  </si>
  <si>
    <r>
      <t xml:space="preserve">Hinweis: Da die Personen-/Zuckerl-/Luftballon-Anzahl je nach Anzahl der mitspielenden Personen variiert, können Sie anhand der Tabelle die korrekte Verteilung automatisch berechnen lassen. Geben Sie dazu einfach in </t>
    </r>
    <r>
      <rPr>
        <b/>
        <sz val="11"/>
        <color theme="1"/>
        <rFont val="Calibri"/>
        <family val="2"/>
        <scheme val="minor"/>
      </rPr>
      <t>Zelle B6</t>
    </r>
    <r>
      <rPr>
        <sz val="11"/>
        <color theme="1"/>
        <rFont val="Calibri"/>
        <family val="2"/>
        <scheme val="minor"/>
      </rPr>
      <t xml:space="preserve"> die tatsächliche Anzahl der Spieler:innen ein.</t>
    </r>
  </si>
  <si>
    <t>Anzahl Spieler:innen</t>
  </si>
  <si>
    <t xml:space="preserve">Europa inkl. Russische Föderation </t>
  </si>
  <si>
    <t xml:space="preserve">Asien </t>
  </si>
  <si>
    <t>Süd- und Mittelamerika und die Karibik</t>
  </si>
  <si>
    <r>
      <t xml:space="preserve">WELTBEVÖLKERUNG
</t>
    </r>
    <r>
      <rPr>
        <b/>
        <sz val="11"/>
        <color theme="1"/>
        <rFont val="Calibri"/>
        <family val="2"/>
        <scheme val="minor"/>
      </rPr>
      <t xml:space="preserve">(die Zahl der Menschen, die auf der Erde leben) </t>
    </r>
  </si>
  <si>
    <r>
      <t xml:space="preserve">WELTEINKOMMEN
</t>
    </r>
    <r>
      <rPr>
        <b/>
        <sz val="11"/>
        <color theme="1"/>
        <rFont val="Calibri"/>
        <family val="2"/>
        <scheme val="minor"/>
      </rPr>
      <t>(Bruttonationaleinkommen - alle von Inländer:innen erwirtschafteten Einkommen aus Erwerbstätigkeit und Vermögensbesitz innerhalb eines Jahres)</t>
    </r>
  </si>
  <si>
    <r>
      <t xml:space="preserve">CO2-EMISSIONEN
</t>
    </r>
    <r>
      <rPr>
        <b/>
        <sz val="11"/>
        <color theme="1"/>
        <rFont val="Calibri"/>
        <family val="2"/>
        <scheme val="minor"/>
      </rPr>
      <t xml:space="preserve">(territoriale CO2-Emissionen - die Emissionen werden den Produktionsländern zugerechnet) </t>
    </r>
  </si>
  <si>
    <t>Gesamt in Mio. Tonnen CO2</t>
  </si>
  <si>
    <t>CO2-EMISSIONEN</t>
  </si>
  <si>
    <t>3. Runde: CO2-EMISSIONEN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</si>
</sst>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.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5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" fontId="2" fillId="0" borderId="0" xfId="0" applyNumberFormat="1" applyFont="1" applyAlignment="1">
      <alignment vertical="top" wrapText="1"/>
    </xf>
    <xf numFmtId="0" fontId="2" fillId="0" borderId="0" xfId="0" applyFont="1"/>
    <xf numFmtId="164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center" vertical="center" wrapText="1"/>
    </xf>
    <xf numFmtId="164" fontId="0" fillId="0" borderId="0" xfId="0" applyNumberFormat="1"/>
    <xf numFmtId="0" fontId="9" fillId="0" borderId="0" xfId="1" applyFont="1" applyAlignment="1" applyProtection="1"/>
    <xf numFmtId="0" fontId="8" fillId="0" borderId="0" xfId="0" applyFont="1"/>
    <xf numFmtId="0" fontId="2" fillId="0" borderId="0" xfId="0" applyFont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0" fillId="8" borderId="0" xfId="0" applyFill="1" applyAlignment="1">
      <alignment horizontal="left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7" fillId="9" borderId="0" xfId="0" applyFont="1" applyFill="1" applyAlignment="1">
      <alignment horizontal="center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s-weltspiel.com/weltbevoelkerung-einkommen-und-co2-emission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s-weltspiel.com/weltbevoelkerung-einkommen-und-co2-emission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9EAA-2AFA-4EB8-8D11-116AB5153E79}">
  <dimension ref="A2:D43"/>
  <sheetViews>
    <sheetView zoomScale="110" zoomScaleNormal="110" workbookViewId="0">
      <selection activeCell="F22" sqref="F22"/>
    </sheetView>
  </sheetViews>
  <sheetFormatPr baseColWidth="10" defaultRowHeight="15" x14ac:dyDescent="0.25"/>
  <cols>
    <col min="1" max="1" width="35" customWidth="1"/>
    <col min="2" max="2" width="11.85546875" customWidth="1"/>
    <col min="4" max="4" width="14.140625" customWidth="1"/>
  </cols>
  <sheetData>
    <row r="2" spans="1:4" ht="21" x14ac:dyDescent="0.35">
      <c r="A2" s="35" t="s">
        <v>10</v>
      </c>
      <c r="B2" s="35"/>
      <c r="C2" s="35"/>
      <c r="D2" s="35"/>
    </row>
    <row r="4" spans="1:4" ht="61.5" customHeight="1" x14ac:dyDescent="0.25">
      <c r="A4" s="36" t="s">
        <v>23</v>
      </c>
      <c r="B4" s="36"/>
      <c r="C4" s="36"/>
      <c r="D4" s="36"/>
    </row>
    <row r="5" spans="1:4" ht="14.25" customHeight="1" x14ac:dyDescent="0.25">
      <c r="A5" s="25"/>
      <c r="B5" s="25"/>
      <c r="C5" s="25"/>
      <c r="D5" s="25"/>
    </row>
    <row r="6" spans="1:4" ht="18.75" customHeight="1" x14ac:dyDescent="0.25">
      <c r="A6" s="27" t="s">
        <v>22</v>
      </c>
      <c r="B6" s="28">
        <v>25</v>
      </c>
      <c r="C6" s="25"/>
      <c r="D6" s="25"/>
    </row>
    <row r="8" spans="1:4" ht="32.25" customHeight="1" x14ac:dyDescent="0.25">
      <c r="A8" s="33" t="s">
        <v>28</v>
      </c>
      <c r="B8" s="33"/>
      <c r="C8" s="33"/>
      <c r="D8" s="33"/>
    </row>
    <row r="9" spans="1:4" ht="30.75" customHeight="1" x14ac:dyDescent="0.25">
      <c r="A9" s="34" t="s">
        <v>1</v>
      </c>
      <c r="B9" s="34" t="s">
        <v>2</v>
      </c>
      <c r="C9" s="34" t="s">
        <v>3</v>
      </c>
      <c r="D9" s="8" t="s">
        <v>24</v>
      </c>
    </row>
    <row r="10" spans="1:4" ht="16.5" customHeight="1" x14ac:dyDescent="0.25">
      <c r="A10" s="34"/>
      <c r="B10" s="34"/>
      <c r="C10" s="34"/>
      <c r="D10" s="26">
        <f>B6</f>
        <v>25</v>
      </c>
    </row>
    <row r="11" spans="1:4" x14ac:dyDescent="0.25">
      <c r="A11" s="4" t="s">
        <v>25</v>
      </c>
      <c r="B11" s="3">
        <v>743</v>
      </c>
      <c r="C11" s="14">
        <f t="shared" ref="C11:C16" si="0">B11/$B$17*100</f>
        <v>9.316614420062697</v>
      </c>
      <c r="D11" s="9">
        <f>$D$10*C11/100</f>
        <v>2.3291536050156743</v>
      </c>
    </row>
    <row r="12" spans="1:4" x14ac:dyDescent="0.25">
      <c r="A12" s="4" t="s">
        <v>5</v>
      </c>
      <c r="B12" s="3">
        <v>377</v>
      </c>
      <c r="C12" s="14">
        <f t="shared" si="0"/>
        <v>4.7272727272727275</v>
      </c>
      <c r="D12" s="9">
        <f t="shared" ref="D12:D16" si="1">$D$10*C12/100</f>
        <v>1.1818181818181819</v>
      </c>
    </row>
    <row r="13" spans="1:4" x14ac:dyDescent="0.25">
      <c r="A13" s="4" t="s">
        <v>27</v>
      </c>
      <c r="B13" s="3">
        <v>660</v>
      </c>
      <c r="C13" s="14">
        <f t="shared" si="0"/>
        <v>8.2758620689655178</v>
      </c>
      <c r="D13" s="9">
        <f t="shared" si="1"/>
        <v>2.0689655172413794</v>
      </c>
    </row>
    <row r="14" spans="1:4" x14ac:dyDescent="0.25">
      <c r="A14" s="4" t="s">
        <v>26</v>
      </c>
      <c r="B14" s="3">
        <v>4723</v>
      </c>
      <c r="C14" s="14">
        <f t="shared" si="0"/>
        <v>59.222570532915363</v>
      </c>
      <c r="D14" s="9">
        <f t="shared" si="1"/>
        <v>14.805642633228841</v>
      </c>
    </row>
    <row r="15" spans="1:4" x14ac:dyDescent="0.25">
      <c r="A15" s="4" t="s">
        <v>7</v>
      </c>
      <c r="B15" s="3">
        <v>1427</v>
      </c>
      <c r="C15" s="14">
        <f t="shared" si="0"/>
        <v>17.893416927899686</v>
      </c>
      <c r="D15" s="9">
        <f t="shared" si="1"/>
        <v>4.4733542319749215</v>
      </c>
    </row>
    <row r="16" spans="1:4" x14ac:dyDescent="0.25">
      <c r="A16" s="4" t="s">
        <v>8</v>
      </c>
      <c r="B16" s="3">
        <v>45</v>
      </c>
      <c r="C16" s="14">
        <f t="shared" si="0"/>
        <v>0.56426332288401249</v>
      </c>
      <c r="D16" s="9">
        <f t="shared" si="1"/>
        <v>0.14106583072100312</v>
      </c>
    </row>
    <row r="17" spans="1:4" x14ac:dyDescent="0.25">
      <c r="A17" s="5" t="s">
        <v>9</v>
      </c>
      <c r="B17" s="6">
        <f>SUM(B11:B16)</f>
        <v>7975</v>
      </c>
      <c r="C17" s="23">
        <v>100</v>
      </c>
      <c r="D17" s="7">
        <f>SUM(D11:D16)</f>
        <v>25</v>
      </c>
    </row>
    <row r="19" spans="1:4" ht="46.5" customHeight="1" x14ac:dyDescent="0.25">
      <c r="A19" s="33" t="s">
        <v>29</v>
      </c>
      <c r="B19" s="33"/>
      <c r="C19" s="33"/>
      <c r="D19" s="33"/>
    </row>
    <row r="20" spans="1:4" ht="27.75" customHeight="1" x14ac:dyDescent="0.25">
      <c r="A20" s="34" t="s">
        <v>1</v>
      </c>
      <c r="B20" s="34" t="s">
        <v>12</v>
      </c>
      <c r="C20" s="34" t="s">
        <v>3</v>
      </c>
      <c r="D20" s="8" t="s">
        <v>24</v>
      </c>
    </row>
    <row r="21" spans="1:4" x14ac:dyDescent="0.25">
      <c r="A21" s="34"/>
      <c r="B21" s="34"/>
      <c r="C21" s="34"/>
      <c r="D21" s="8">
        <f>B6</f>
        <v>25</v>
      </c>
    </row>
    <row r="22" spans="1:4" x14ac:dyDescent="0.25">
      <c r="A22" s="2" t="s">
        <v>4</v>
      </c>
      <c r="B22" s="10">
        <v>20950</v>
      </c>
      <c r="C22" s="11">
        <f>B22/$B$28*100</f>
        <v>24.581700420059608</v>
      </c>
      <c r="D22" s="9">
        <f t="shared" ref="D22:D27" si="2">$D$21*C22/100</f>
        <v>6.1454251050149029</v>
      </c>
    </row>
    <row r="23" spans="1:4" x14ac:dyDescent="0.25">
      <c r="A23" s="2" t="s">
        <v>5</v>
      </c>
      <c r="B23" s="10">
        <v>22924</v>
      </c>
      <c r="C23" s="11">
        <f t="shared" ref="C23:C27" si="3">B23/$B$28*100</f>
        <v>26.89789500856546</v>
      </c>
      <c r="D23" s="9">
        <f t="shared" si="2"/>
        <v>6.7244737521413649</v>
      </c>
    </row>
    <row r="24" spans="1:4" x14ac:dyDescent="0.25">
      <c r="A24" s="4" t="s">
        <v>27</v>
      </c>
      <c r="B24" s="10">
        <v>4421</v>
      </c>
      <c r="C24" s="11">
        <f t="shared" si="3"/>
        <v>5.1873841316030314</v>
      </c>
      <c r="D24" s="9">
        <f t="shared" si="2"/>
        <v>1.2968460329007578</v>
      </c>
    </row>
    <row r="25" spans="1:4" x14ac:dyDescent="0.25">
      <c r="A25" s="2" t="s">
        <v>6</v>
      </c>
      <c r="B25" s="10">
        <v>32958</v>
      </c>
      <c r="C25" s="11">
        <f t="shared" si="3"/>
        <v>38.671297491375874</v>
      </c>
      <c r="D25" s="9">
        <f t="shared" si="2"/>
        <v>9.6678243728439686</v>
      </c>
    </row>
    <row r="26" spans="1:4" x14ac:dyDescent="0.25">
      <c r="A26" s="2" t="s">
        <v>7</v>
      </c>
      <c r="B26" s="10">
        <v>2335</v>
      </c>
      <c r="C26" s="11">
        <f t="shared" si="3"/>
        <v>2.7397742472954261</v>
      </c>
      <c r="D26" s="9">
        <f t="shared" si="2"/>
        <v>0.68494356182385663</v>
      </c>
    </row>
    <row r="27" spans="1:4" x14ac:dyDescent="0.25">
      <c r="A27" s="2" t="s">
        <v>8</v>
      </c>
      <c r="B27" s="10">
        <v>1638</v>
      </c>
      <c r="C27" s="11">
        <f t="shared" si="3"/>
        <v>1.9219487011006029</v>
      </c>
      <c r="D27" s="9">
        <f t="shared" si="2"/>
        <v>0.48048717527515072</v>
      </c>
    </row>
    <row r="28" spans="1:4" x14ac:dyDescent="0.25">
      <c r="A28" s="12" t="s">
        <v>9</v>
      </c>
      <c r="B28" s="13">
        <f>SUM(B22:B27)</f>
        <v>85226</v>
      </c>
      <c r="C28" s="15">
        <f>SUM(C22:C27)</f>
        <v>100</v>
      </c>
      <c r="D28" s="7">
        <f>SUM(D22:D27)</f>
        <v>25.000000000000004</v>
      </c>
    </row>
    <row r="30" spans="1:4" ht="47.25" customHeight="1" x14ac:dyDescent="0.25">
      <c r="A30" s="33" t="s">
        <v>30</v>
      </c>
      <c r="B30" s="33"/>
      <c r="C30" s="33"/>
      <c r="D30" s="33"/>
    </row>
    <row r="31" spans="1:4" ht="27.75" customHeight="1" x14ac:dyDescent="0.25">
      <c r="A31" s="34" t="s">
        <v>1</v>
      </c>
      <c r="B31" s="34" t="s">
        <v>31</v>
      </c>
      <c r="C31" s="34" t="s">
        <v>3</v>
      </c>
      <c r="D31" s="1" t="s">
        <v>24</v>
      </c>
    </row>
    <row r="32" spans="1:4" x14ac:dyDescent="0.25">
      <c r="A32" s="34"/>
      <c r="B32" s="34"/>
      <c r="C32" s="34"/>
      <c r="D32" s="8">
        <f>B6</f>
        <v>25</v>
      </c>
    </row>
    <row r="33" spans="1:4" x14ac:dyDescent="0.25">
      <c r="A33" s="2" t="s">
        <v>4</v>
      </c>
      <c r="B33" s="16">
        <v>5306</v>
      </c>
      <c r="C33" s="11">
        <f>B33/$B$39*100</f>
        <v>14.682605567546627</v>
      </c>
      <c r="D33" s="9">
        <f>$D$32*C33/100</f>
        <v>3.6706513918866568</v>
      </c>
    </row>
    <row r="34" spans="1:4" x14ac:dyDescent="0.25">
      <c r="A34" s="2" t="s">
        <v>5</v>
      </c>
      <c r="B34" s="16">
        <v>5554</v>
      </c>
      <c r="C34" s="11">
        <f t="shared" ref="C34:C38" si="4">B34/$B$39*100</f>
        <v>15.368863799878243</v>
      </c>
      <c r="D34" s="9">
        <f t="shared" ref="D34:D38" si="5">$D$32*C34/100</f>
        <v>3.8422159499695607</v>
      </c>
    </row>
    <row r="35" spans="1:4" x14ac:dyDescent="0.25">
      <c r="A35" s="4" t="s">
        <v>27</v>
      </c>
      <c r="B35" s="16">
        <v>1695</v>
      </c>
      <c r="C35" s="11">
        <f t="shared" si="4"/>
        <v>4.6903536443632747</v>
      </c>
      <c r="D35" s="9">
        <f t="shared" si="5"/>
        <v>1.1725884110908187</v>
      </c>
    </row>
    <row r="36" spans="1:4" x14ac:dyDescent="0.25">
      <c r="A36" s="2" t="s">
        <v>6</v>
      </c>
      <c r="B36" s="16">
        <v>21697</v>
      </c>
      <c r="C36" s="11">
        <f t="shared" si="4"/>
        <v>60.039293818141573</v>
      </c>
      <c r="D36" s="9">
        <f t="shared" si="5"/>
        <v>15.009823454535395</v>
      </c>
    </row>
    <row r="37" spans="1:4" x14ac:dyDescent="0.25">
      <c r="A37" s="2" t="s">
        <v>7</v>
      </c>
      <c r="B37" s="16">
        <v>1451</v>
      </c>
      <c r="C37" s="11">
        <f t="shared" si="4"/>
        <v>4.0151640931982948</v>
      </c>
      <c r="D37" s="9">
        <f t="shared" si="5"/>
        <v>1.0037910232995737</v>
      </c>
    </row>
    <row r="38" spans="1:4" x14ac:dyDescent="0.25">
      <c r="A38" s="2" t="s">
        <v>8</v>
      </c>
      <c r="B38" s="16">
        <v>435</v>
      </c>
      <c r="C38" s="11">
        <f t="shared" si="4"/>
        <v>1.2037190768719908</v>
      </c>
      <c r="D38" s="9">
        <f t="shared" si="5"/>
        <v>0.30092976921799769</v>
      </c>
    </row>
    <row r="39" spans="1:4" x14ac:dyDescent="0.25">
      <c r="A39" s="12" t="s">
        <v>9</v>
      </c>
      <c r="B39" s="17">
        <f>SUM(B33:B38)</f>
        <v>36138</v>
      </c>
      <c r="C39" s="15">
        <f>SUM(C33:C38)</f>
        <v>100</v>
      </c>
      <c r="D39" s="7">
        <f>SUM(D33:D38)</f>
        <v>25.000000000000004</v>
      </c>
    </row>
    <row r="41" spans="1:4" x14ac:dyDescent="0.25">
      <c r="A41" s="32" t="s">
        <v>21</v>
      </c>
      <c r="B41" s="32"/>
      <c r="C41" s="32"/>
      <c r="D41" s="32"/>
    </row>
    <row r="42" spans="1:4" s="31" customFormat="1" x14ac:dyDescent="0.25">
      <c r="A42" s="30" t="s">
        <v>20</v>
      </c>
    </row>
    <row r="43" spans="1:4" x14ac:dyDescent="0.25">
      <c r="A43" s="22"/>
      <c r="B43" s="22"/>
      <c r="C43" s="22"/>
      <c r="D43" s="22"/>
    </row>
  </sheetData>
  <mergeCells count="15">
    <mergeCell ref="A2:D2"/>
    <mergeCell ref="A4:D4"/>
    <mergeCell ref="A8:D8"/>
    <mergeCell ref="A9:A10"/>
    <mergeCell ref="B9:B10"/>
    <mergeCell ref="C9:C10"/>
    <mergeCell ref="A41:D41"/>
    <mergeCell ref="A19:D19"/>
    <mergeCell ref="A20:A21"/>
    <mergeCell ref="B20:B21"/>
    <mergeCell ref="C20:C21"/>
    <mergeCell ref="A30:D30"/>
    <mergeCell ref="A31:A32"/>
    <mergeCell ref="B31:B32"/>
    <mergeCell ref="C31:C32"/>
  </mergeCells>
  <hyperlinks>
    <hyperlink ref="A42" r:id="rId1" xr:uid="{CAD9B211-45D1-47C8-8EC3-98A2F468D16E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3"/>
  <sheetViews>
    <sheetView tabSelected="1" zoomScale="110" zoomScaleNormal="110" workbookViewId="0">
      <selection activeCell="J11" sqref="J11"/>
    </sheetView>
  </sheetViews>
  <sheetFormatPr baseColWidth="10" defaultRowHeight="15" x14ac:dyDescent="0.25"/>
  <cols>
    <col min="1" max="1" width="35" customWidth="1"/>
    <col min="2" max="2" width="11.85546875" customWidth="1"/>
    <col min="4" max="7" width="14.7109375" customWidth="1"/>
  </cols>
  <sheetData>
    <row r="2" spans="1:7" ht="21" x14ac:dyDescent="0.35">
      <c r="A2" s="35" t="s">
        <v>10</v>
      </c>
      <c r="B2" s="35"/>
      <c r="C2" s="35"/>
      <c r="D2" s="35"/>
    </row>
    <row r="4" spans="1:7" ht="61.5" customHeight="1" x14ac:dyDescent="0.25">
      <c r="A4" s="36" t="s">
        <v>23</v>
      </c>
      <c r="B4" s="36"/>
      <c r="C4" s="36"/>
      <c r="D4" s="36"/>
    </row>
    <row r="5" spans="1:7" ht="14.25" customHeight="1" x14ac:dyDescent="0.25">
      <c r="A5" s="25"/>
      <c r="B5" s="25"/>
      <c r="C5" s="25"/>
      <c r="D5" s="25"/>
    </row>
    <row r="6" spans="1:7" ht="18.75" customHeight="1" x14ac:dyDescent="0.25">
      <c r="A6" s="27" t="s">
        <v>22</v>
      </c>
      <c r="B6" s="25"/>
      <c r="C6" s="25"/>
      <c r="D6" s="39">
        <v>15</v>
      </c>
      <c r="E6" s="39">
        <v>20</v>
      </c>
      <c r="F6" s="39">
        <v>25</v>
      </c>
      <c r="G6" s="39">
        <v>30</v>
      </c>
    </row>
    <row r="8" spans="1:7" ht="32.25" customHeight="1" x14ac:dyDescent="0.25">
      <c r="A8" s="33" t="s">
        <v>28</v>
      </c>
      <c r="B8" s="33"/>
      <c r="C8" s="33"/>
      <c r="D8" s="33"/>
    </row>
    <row r="9" spans="1:7" ht="30.75" customHeight="1" x14ac:dyDescent="0.25">
      <c r="A9" s="34" t="s">
        <v>1</v>
      </c>
      <c r="B9" s="34" t="s">
        <v>2</v>
      </c>
      <c r="C9" s="34" t="s">
        <v>3</v>
      </c>
      <c r="D9" s="8" t="s">
        <v>24</v>
      </c>
      <c r="E9" s="8" t="s">
        <v>24</v>
      </c>
      <c r="F9" s="8" t="s">
        <v>24</v>
      </c>
      <c r="G9" s="8" t="s">
        <v>24</v>
      </c>
    </row>
    <row r="10" spans="1:7" ht="16.5" customHeight="1" x14ac:dyDescent="0.25">
      <c r="A10" s="34"/>
      <c r="B10" s="34"/>
      <c r="C10" s="34"/>
      <c r="D10" s="26">
        <v>15</v>
      </c>
      <c r="E10" s="26">
        <v>20</v>
      </c>
      <c r="F10" s="26">
        <v>25</v>
      </c>
      <c r="G10" s="26">
        <v>30</v>
      </c>
    </row>
    <row r="11" spans="1:7" x14ac:dyDescent="0.25">
      <c r="A11" s="4" t="s">
        <v>25</v>
      </c>
      <c r="B11" s="3">
        <v>743</v>
      </c>
      <c r="C11" s="14">
        <f t="shared" ref="C11:C16" si="0">B11/$B$17*100</f>
        <v>9.316614420062697</v>
      </c>
      <c r="D11" s="9">
        <v>1</v>
      </c>
      <c r="E11" s="9">
        <v>2</v>
      </c>
      <c r="F11" s="9">
        <v>2</v>
      </c>
      <c r="G11" s="9">
        <v>3</v>
      </c>
    </row>
    <row r="12" spans="1:7" x14ac:dyDescent="0.25">
      <c r="A12" s="4" t="s">
        <v>5</v>
      </c>
      <c r="B12" s="3">
        <v>377</v>
      </c>
      <c r="C12" s="14">
        <f t="shared" si="0"/>
        <v>4.7272727272727275</v>
      </c>
      <c r="D12" s="9">
        <v>1</v>
      </c>
      <c r="E12" s="9">
        <v>1</v>
      </c>
      <c r="F12" s="9">
        <v>1</v>
      </c>
      <c r="G12" s="9">
        <v>1</v>
      </c>
    </row>
    <row r="13" spans="1:7" x14ac:dyDescent="0.25">
      <c r="A13" s="4" t="s">
        <v>27</v>
      </c>
      <c r="B13" s="3">
        <v>660</v>
      </c>
      <c r="C13" s="14">
        <f t="shared" si="0"/>
        <v>8.2758620689655178</v>
      </c>
      <c r="D13" s="9">
        <v>1</v>
      </c>
      <c r="E13" s="9">
        <v>2</v>
      </c>
      <c r="F13" s="9">
        <v>2</v>
      </c>
      <c r="G13" s="9">
        <v>3</v>
      </c>
    </row>
    <row r="14" spans="1:7" x14ac:dyDescent="0.25">
      <c r="A14" s="4" t="s">
        <v>26</v>
      </c>
      <c r="B14" s="3">
        <v>4723</v>
      </c>
      <c r="C14" s="14">
        <f t="shared" si="0"/>
        <v>59.222570532915363</v>
      </c>
      <c r="D14" s="9">
        <v>9</v>
      </c>
      <c r="E14" s="9">
        <v>12</v>
      </c>
      <c r="F14" s="9">
        <v>15</v>
      </c>
      <c r="G14" s="9">
        <v>18</v>
      </c>
    </row>
    <row r="15" spans="1:7" x14ac:dyDescent="0.25">
      <c r="A15" s="4" t="s">
        <v>7</v>
      </c>
      <c r="B15" s="3">
        <v>1427</v>
      </c>
      <c r="C15" s="14">
        <f t="shared" si="0"/>
        <v>17.893416927899686</v>
      </c>
      <c r="D15" s="9">
        <v>3</v>
      </c>
      <c r="E15" s="9">
        <v>3</v>
      </c>
      <c r="F15" s="9">
        <v>5</v>
      </c>
      <c r="G15" s="9">
        <v>5</v>
      </c>
    </row>
    <row r="16" spans="1:7" x14ac:dyDescent="0.25">
      <c r="A16" s="4" t="s">
        <v>8</v>
      </c>
      <c r="B16" s="3">
        <v>45</v>
      </c>
      <c r="C16" s="14">
        <f t="shared" si="0"/>
        <v>0.56426332288401249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5">
      <c r="A17" s="5" t="s">
        <v>9</v>
      </c>
      <c r="B17" s="6">
        <f>SUM(B11:B16)</f>
        <v>7975</v>
      </c>
      <c r="C17" s="23">
        <v>100</v>
      </c>
    </row>
    <row r="19" spans="1:7" ht="46.5" customHeight="1" x14ac:dyDescent="0.25">
      <c r="A19" s="33" t="s">
        <v>29</v>
      </c>
      <c r="B19" s="33"/>
      <c r="C19" s="33"/>
      <c r="D19" s="33"/>
    </row>
    <row r="20" spans="1:7" ht="27.75" customHeight="1" x14ac:dyDescent="0.25">
      <c r="A20" s="34" t="s">
        <v>1</v>
      </c>
      <c r="B20" s="34" t="s">
        <v>12</v>
      </c>
      <c r="C20" s="34" t="s">
        <v>3</v>
      </c>
      <c r="D20" s="8" t="s">
        <v>24</v>
      </c>
      <c r="E20" s="8" t="s">
        <v>24</v>
      </c>
      <c r="F20" s="8" t="s">
        <v>24</v>
      </c>
      <c r="G20" s="8" t="s">
        <v>24</v>
      </c>
    </row>
    <row r="21" spans="1:7" x14ac:dyDescent="0.25">
      <c r="A21" s="34"/>
      <c r="B21" s="34"/>
      <c r="C21" s="34"/>
      <c r="D21" s="8">
        <v>15</v>
      </c>
      <c r="E21" s="26">
        <v>20</v>
      </c>
      <c r="F21" s="26">
        <v>25</v>
      </c>
      <c r="G21" s="26">
        <v>30</v>
      </c>
    </row>
    <row r="22" spans="1:7" x14ac:dyDescent="0.25">
      <c r="A22" s="2" t="s">
        <v>4</v>
      </c>
      <c r="B22" s="10">
        <v>20950</v>
      </c>
      <c r="C22" s="11">
        <f>B22/$B$28*100</f>
        <v>24.581700420059608</v>
      </c>
      <c r="D22" s="9">
        <v>4</v>
      </c>
      <c r="E22" s="9">
        <v>5</v>
      </c>
      <c r="F22" s="9">
        <v>6</v>
      </c>
      <c r="G22" s="9">
        <v>7</v>
      </c>
    </row>
    <row r="23" spans="1:7" x14ac:dyDescent="0.25">
      <c r="A23" s="2" t="s">
        <v>5</v>
      </c>
      <c r="B23" s="10">
        <v>22924</v>
      </c>
      <c r="C23" s="11">
        <f t="shared" ref="C23:C27" si="1">B23/$B$28*100</f>
        <v>26.89789500856546</v>
      </c>
      <c r="D23" s="9">
        <v>4</v>
      </c>
      <c r="E23" s="9">
        <v>5</v>
      </c>
      <c r="F23" s="9">
        <v>7</v>
      </c>
      <c r="G23" s="9">
        <v>8</v>
      </c>
    </row>
    <row r="24" spans="1:7" x14ac:dyDescent="0.25">
      <c r="A24" s="4" t="s">
        <v>27</v>
      </c>
      <c r="B24" s="10">
        <v>4421</v>
      </c>
      <c r="C24" s="11">
        <f t="shared" si="1"/>
        <v>5.1873841316030314</v>
      </c>
      <c r="D24" s="9">
        <v>1</v>
      </c>
      <c r="E24" s="9">
        <v>1</v>
      </c>
      <c r="F24" s="9">
        <v>1</v>
      </c>
      <c r="G24" s="9">
        <v>1</v>
      </c>
    </row>
    <row r="25" spans="1:7" x14ac:dyDescent="0.25">
      <c r="A25" s="2" t="s">
        <v>6</v>
      </c>
      <c r="B25" s="10">
        <v>32958</v>
      </c>
      <c r="C25" s="11">
        <f t="shared" si="1"/>
        <v>38.671297491375874</v>
      </c>
      <c r="D25" s="9">
        <v>6</v>
      </c>
      <c r="E25" s="9">
        <v>8</v>
      </c>
      <c r="F25" s="9">
        <v>10</v>
      </c>
      <c r="G25" s="9">
        <v>12</v>
      </c>
    </row>
    <row r="26" spans="1:7" x14ac:dyDescent="0.25">
      <c r="A26" s="2" t="s">
        <v>7</v>
      </c>
      <c r="B26" s="10">
        <v>2335</v>
      </c>
      <c r="C26" s="11">
        <f t="shared" si="1"/>
        <v>2.7397742472954261</v>
      </c>
      <c r="D26" s="9">
        <v>0</v>
      </c>
      <c r="E26" s="9">
        <v>1</v>
      </c>
      <c r="F26" s="9">
        <v>1</v>
      </c>
      <c r="G26" s="9">
        <v>1</v>
      </c>
    </row>
    <row r="27" spans="1:7" x14ac:dyDescent="0.25">
      <c r="A27" s="2" t="s">
        <v>8</v>
      </c>
      <c r="B27" s="10">
        <v>1638</v>
      </c>
      <c r="C27" s="11">
        <f t="shared" si="1"/>
        <v>1.9219487011006029</v>
      </c>
      <c r="D27" s="9">
        <v>0</v>
      </c>
      <c r="E27" s="9">
        <v>0</v>
      </c>
      <c r="F27" s="9">
        <v>0</v>
      </c>
      <c r="G27" s="9">
        <v>1</v>
      </c>
    </row>
    <row r="28" spans="1:7" x14ac:dyDescent="0.25">
      <c r="A28" s="12" t="s">
        <v>9</v>
      </c>
      <c r="B28" s="13">
        <f>SUM(B22:B27)</f>
        <v>85226</v>
      </c>
      <c r="C28" s="15">
        <f>SUM(C22:C27)</f>
        <v>100</v>
      </c>
    </row>
    <row r="30" spans="1:7" ht="47.25" customHeight="1" x14ac:dyDescent="0.25">
      <c r="A30" s="33" t="s">
        <v>30</v>
      </c>
      <c r="B30" s="33"/>
      <c r="C30" s="33"/>
      <c r="D30" s="33"/>
    </row>
    <row r="31" spans="1:7" ht="27.75" customHeight="1" x14ac:dyDescent="0.25">
      <c r="A31" s="34" t="s">
        <v>1</v>
      </c>
      <c r="B31" s="34" t="s">
        <v>31</v>
      </c>
      <c r="C31" s="34" t="s">
        <v>3</v>
      </c>
      <c r="D31" s="1" t="s">
        <v>24</v>
      </c>
      <c r="E31" s="8" t="s">
        <v>24</v>
      </c>
      <c r="F31" s="8" t="s">
        <v>24</v>
      </c>
      <c r="G31" s="8" t="s">
        <v>24</v>
      </c>
    </row>
    <row r="32" spans="1:7" x14ac:dyDescent="0.25">
      <c r="A32" s="34"/>
      <c r="B32" s="34"/>
      <c r="C32" s="34"/>
      <c r="D32" s="8">
        <v>15</v>
      </c>
      <c r="E32" s="26">
        <v>20</v>
      </c>
      <c r="F32" s="26">
        <v>25</v>
      </c>
      <c r="G32" s="26">
        <v>30</v>
      </c>
    </row>
    <row r="33" spans="1:7" x14ac:dyDescent="0.25">
      <c r="A33" s="2" t="s">
        <v>4</v>
      </c>
      <c r="B33" s="16">
        <v>5306</v>
      </c>
      <c r="C33" s="11">
        <f>B33/$B$39*100</f>
        <v>14.682605567546627</v>
      </c>
      <c r="D33" s="9">
        <v>2</v>
      </c>
      <c r="E33" s="9">
        <v>3</v>
      </c>
      <c r="F33" s="9">
        <v>4</v>
      </c>
      <c r="G33" s="9">
        <v>5</v>
      </c>
    </row>
    <row r="34" spans="1:7" x14ac:dyDescent="0.25">
      <c r="A34" s="2" t="s">
        <v>5</v>
      </c>
      <c r="B34" s="16">
        <v>5554</v>
      </c>
      <c r="C34" s="11">
        <f t="shared" ref="C34:C38" si="2">B34/$B$39*100</f>
        <v>15.368863799878243</v>
      </c>
      <c r="D34" s="9">
        <v>2</v>
      </c>
      <c r="E34" s="9">
        <v>3</v>
      </c>
      <c r="F34" s="9">
        <v>4</v>
      </c>
      <c r="G34" s="9">
        <v>5</v>
      </c>
    </row>
    <row r="35" spans="1:7" x14ac:dyDescent="0.25">
      <c r="A35" s="4" t="s">
        <v>27</v>
      </c>
      <c r="B35" s="16">
        <v>1695</v>
      </c>
      <c r="C35" s="11">
        <f t="shared" si="2"/>
        <v>4.6903536443632747</v>
      </c>
      <c r="D35" s="9">
        <v>1</v>
      </c>
      <c r="E35" s="9">
        <v>1</v>
      </c>
      <c r="F35" s="9">
        <v>1</v>
      </c>
      <c r="G35" s="9">
        <v>1</v>
      </c>
    </row>
    <row r="36" spans="1:7" x14ac:dyDescent="0.25">
      <c r="A36" s="2" t="s">
        <v>6</v>
      </c>
      <c r="B36" s="16">
        <v>21697</v>
      </c>
      <c r="C36" s="11">
        <f t="shared" si="2"/>
        <v>60.039293818141573</v>
      </c>
      <c r="D36" s="9">
        <v>9</v>
      </c>
      <c r="E36" s="9">
        <v>12</v>
      </c>
      <c r="F36" s="9">
        <v>15</v>
      </c>
      <c r="G36" s="9">
        <v>18</v>
      </c>
    </row>
    <row r="37" spans="1:7" x14ac:dyDescent="0.25">
      <c r="A37" s="2" t="s">
        <v>7</v>
      </c>
      <c r="B37" s="16">
        <v>1451</v>
      </c>
      <c r="C37" s="11">
        <f t="shared" si="2"/>
        <v>4.0151640931982948</v>
      </c>
      <c r="D37" s="9">
        <v>1</v>
      </c>
      <c r="E37" s="9">
        <v>1</v>
      </c>
      <c r="F37" s="9">
        <v>1</v>
      </c>
      <c r="G37" s="9">
        <v>1</v>
      </c>
    </row>
    <row r="38" spans="1:7" x14ac:dyDescent="0.25">
      <c r="A38" s="2" t="s">
        <v>8</v>
      </c>
      <c r="B38" s="16">
        <v>435</v>
      </c>
      <c r="C38" s="11">
        <f t="shared" si="2"/>
        <v>1.2037190768719908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5">
      <c r="A39" s="12" t="s">
        <v>9</v>
      </c>
      <c r="B39" s="17">
        <f>SUM(B33:B38)</f>
        <v>36138</v>
      </c>
      <c r="C39" s="15">
        <f>SUM(C33:C38)</f>
        <v>100</v>
      </c>
    </row>
    <row r="41" spans="1:7" x14ac:dyDescent="0.25">
      <c r="A41" s="32" t="s">
        <v>21</v>
      </c>
      <c r="B41" s="32"/>
      <c r="C41" s="32"/>
      <c r="D41" s="32"/>
    </row>
    <row r="42" spans="1:7" s="31" customFormat="1" x14ac:dyDescent="0.25">
      <c r="A42" s="30" t="s">
        <v>20</v>
      </c>
    </row>
    <row r="43" spans="1:7" x14ac:dyDescent="0.25">
      <c r="A43" s="22"/>
      <c r="B43" s="22"/>
      <c r="C43" s="22"/>
      <c r="D43" s="22"/>
    </row>
  </sheetData>
  <mergeCells count="15">
    <mergeCell ref="A4:D4"/>
    <mergeCell ref="A2:D2"/>
    <mergeCell ref="A19:D19"/>
    <mergeCell ref="A20:A21"/>
    <mergeCell ref="B20:B21"/>
    <mergeCell ref="C20:C21"/>
    <mergeCell ref="A8:D8"/>
    <mergeCell ref="A9:A10"/>
    <mergeCell ref="B9:B10"/>
    <mergeCell ref="C9:C10"/>
    <mergeCell ref="A30:D30"/>
    <mergeCell ref="A31:A32"/>
    <mergeCell ref="B31:B32"/>
    <mergeCell ref="C31:C32"/>
    <mergeCell ref="A41:D41"/>
  </mergeCells>
  <hyperlinks>
    <hyperlink ref="A42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A11" sqref="A11"/>
    </sheetView>
  </sheetViews>
  <sheetFormatPr baseColWidth="10" defaultRowHeight="15" x14ac:dyDescent="0.25"/>
  <cols>
    <col min="1" max="1" width="35.140625" customWidth="1"/>
    <col min="2" max="2" width="17.5703125" customWidth="1"/>
    <col min="3" max="3" width="16.85546875" customWidth="1"/>
  </cols>
  <sheetData>
    <row r="1" spans="1:3" ht="18" customHeight="1" x14ac:dyDescent="0.35">
      <c r="A1" s="35" t="s">
        <v>16</v>
      </c>
      <c r="B1" s="35"/>
      <c r="C1" s="35"/>
    </row>
    <row r="2" spans="1:3" ht="18" customHeight="1" x14ac:dyDescent="0.35">
      <c r="A2" s="24"/>
      <c r="B2" s="24"/>
      <c r="C2" s="24"/>
    </row>
    <row r="3" spans="1:3" ht="31.5" customHeight="1" x14ac:dyDescent="0.25">
      <c r="A3" s="36" t="s">
        <v>17</v>
      </c>
      <c r="B3" s="36"/>
      <c r="C3" s="36"/>
    </row>
    <row r="4" spans="1:3" x14ac:dyDescent="0.25">
      <c r="B4" s="18"/>
    </row>
    <row r="5" spans="1:3" x14ac:dyDescent="0.25">
      <c r="A5" s="18" t="s">
        <v>13</v>
      </c>
    </row>
    <row r="6" spans="1:3" ht="15.75" customHeight="1" x14ac:dyDescent="0.25">
      <c r="A6" s="37" t="s">
        <v>0</v>
      </c>
      <c r="B6" s="38"/>
      <c r="C6" s="38"/>
    </row>
    <row r="7" spans="1:3" x14ac:dyDescent="0.25">
      <c r="A7" s="34" t="s">
        <v>1</v>
      </c>
      <c r="B7" s="34" t="s">
        <v>15</v>
      </c>
      <c r="C7" s="34" t="s">
        <v>18</v>
      </c>
    </row>
    <row r="8" spans="1:3" x14ac:dyDescent="0.25">
      <c r="A8" s="34"/>
      <c r="B8" s="34"/>
      <c r="C8" s="34"/>
    </row>
    <row r="9" spans="1:3" x14ac:dyDescent="0.25">
      <c r="A9" s="4" t="s">
        <v>4</v>
      </c>
      <c r="B9" s="3"/>
      <c r="C9" s="14">
        <f>'Lösungsblatt Spielende'!C11</f>
        <v>9.316614420062697</v>
      </c>
    </row>
    <row r="10" spans="1:3" x14ac:dyDescent="0.25">
      <c r="A10" s="4" t="s">
        <v>5</v>
      </c>
      <c r="B10" s="3"/>
      <c r="C10" s="14">
        <f>'Lösungsblatt Spielende'!C12</f>
        <v>4.7272727272727275</v>
      </c>
    </row>
    <row r="11" spans="1:3" x14ac:dyDescent="0.25">
      <c r="A11" s="4" t="s">
        <v>27</v>
      </c>
      <c r="B11" s="3"/>
      <c r="C11" s="14">
        <f>'Lösungsblatt Spielende'!C13</f>
        <v>8.2758620689655178</v>
      </c>
    </row>
    <row r="12" spans="1:3" x14ac:dyDescent="0.25">
      <c r="A12" s="4" t="s">
        <v>6</v>
      </c>
      <c r="B12" s="3"/>
      <c r="C12" s="14">
        <f>'Lösungsblatt Spielende'!C14</f>
        <v>59.222570532915363</v>
      </c>
    </row>
    <row r="13" spans="1:3" x14ac:dyDescent="0.25">
      <c r="A13" s="4" t="s">
        <v>7</v>
      </c>
      <c r="B13" s="3"/>
      <c r="C13" s="14">
        <f>'Lösungsblatt Spielende'!C15</f>
        <v>17.893416927899686</v>
      </c>
    </row>
    <row r="14" spans="1:3" x14ac:dyDescent="0.25">
      <c r="A14" s="4" t="s">
        <v>8</v>
      </c>
      <c r="B14" s="3"/>
      <c r="C14" s="14">
        <f>'Lösungsblatt Spielende'!C16</f>
        <v>0.56426332288401249</v>
      </c>
    </row>
    <row r="15" spans="1:3" x14ac:dyDescent="0.25">
      <c r="A15" s="19"/>
      <c r="B15" s="20"/>
      <c r="C15" s="21"/>
    </row>
    <row r="17" spans="1:3" x14ac:dyDescent="0.25">
      <c r="A17" s="18" t="s">
        <v>14</v>
      </c>
    </row>
    <row r="18" spans="1:3" ht="15.75" x14ac:dyDescent="0.25">
      <c r="A18" s="37" t="s">
        <v>11</v>
      </c>
      <c r="B18" s="38"/>
      <c r="C18" s="38"/>
    </row>
    <row r="19" spans="1:3" x14ac:dyDescent="0.25">
      <c r="A19" s="34" t="s">
        <v>1</v>
      </c>
      <c r="B19" s="34" t="s">
        <v>15</v>
      </c>
      <c r="C19" s="34" t="s">
        <v>18</v>
      </c>
    </row>
    <row r="20" spans="1:3" x14ac:dyDescent="0.25">
      <c r="A20" s="34"/>
      <c r="B20" s="34"/>
      <c r="C20" s="34"/>
    </row>
    <row r="21" spans="1:3" x14ac:dyDescent="0.25">
      <c r="A21" s="4" t="s">
        <v>4</v>
      </c>
      <c r="B21" s="3"/>
      <c r="C21" s="14">
        <f>'Lösungsblatt Spielende'!C22</f>
        <v>24.581700420059608</v>
      </c>
    </row>
    <row r="22" spans="1:3" x14ac:dyDescent="0.25">
      <c r="A22" s="4" t="s">
        <v>5</v>
      </c>
      <c r="B22" s="3"/>
      <c r="C22" s="14">
        <f>'Lösungsblatt Spielende'!C23</f>
        <v>26.89789500856546</v>
      </c>
    </row>
    <row r="23" spans="1:3" x14ac:dyDescent="0.25">
      <c r="A23" s="4" t="s">
        <v>27</v>
      </c>
      <c r="B23" s="3"/>
      <c r="C23" s="14">
        <f>'Lösungsblatt Spielende'!C24</f>
        <v>5.1873841316030314</v>
      </c>
    </row>
    <row r="24" spans="1:3" x14ac:dyDescent="0.25">
      <c r="A24" s="4" t="s">
        <v>6</v>
      </c>
      <c r="B24" s="3"/>
      <c r="C24" s="14">
        <f>'Lösungsblatt Spielende'!C25</f>
        <v>38.671297491375874</v>
      </c>
    </row>
    <row r="25" spans="1:3" x14ac:dyDescent="0.25">
      <c r="A25" s="4" t="s">
        <v>7</v>
      </c>
      <c r="B25" s="3"/>
      <c r="C25" s="14">
        <f>'Lösungsblatt Spielende'!C26</f>
        <v>2.7397742472954261</v>
      </c>
    </row>
    <row r="26" spans="1:3" x14ac:dyDescent="0.25">
      <c r="A26" s="4" t="s">
        <v>8</v>
      </c>
      <c r="B26" s="3"/>
      <c r="C26" s="14">
        <f>'Lösungsblatt Spielende'!C27</f>
        <v>1.9219487011006029</v>
      </c>
    </row>
    <row r="27" spans="1:3" x14ac:dyDescent="0.25">
      <c r="A27" s="19"/>
      <c r="B27" s="20"/>
      <c r="C27" s="21"/>
    </row>
    <row r="29" spans="1:3" x14ac:dyDescent="0.25">
      <c r="A29" s="18" t="s">
        <v>33</v>
      </c>
    </row>
    <row r="30" spans="1:3" ht="15.75" x14ac:dyDescent="0.25">
      <c r="A30" s="37" t="s">
        <v>32</v>
      </c>
      <c r="B30" s="38"/>
      <c r="C30" s="38"/>
    </row>
    <row r="31" spans="1:3" x14ac:dyDescent="0.25">
      <c r="A31" s="34" t="s">
        <v>1</v>
      </c>
      <c r="B31" s="34" t="s">
        <v>15</v>
      </c>
      <c r="C31" s="34" t="s">
        <v>19</v>
      </c>
    </row>
    <row r="32" spans="1:3" x14ac:dyDescent="0.25">
      <c r="A32" s="34"/>
      <c r="B32" s="34"/>
      <c r="C32" s="34"/>
    </row>
    <row r="33" spans="1:3" x14ac:dyDescent="0.25">
      <c r="A33" s="4" t="s">
        <v>4</v>
      </c>
      <c r="B33" s="3"/>
      <c r="C33" s="14">
        <f>'Lösungsblatt Spielende'!C33</f>
        <v>14.682605567546627</v>
      </c>
    </row>
    <row r="34" spans="1:3" x14ac:dyDescent="0.25">
      <c r="A34" s="4" t="s">
        <v>5</v>
      </c>
      <c r="B34" s="3"/>
      <c r="C34" s="14">
        <f>'Lösungsblatt Spielende'!C34</f>
        <v>15.368863799878243</v>
      </c>
    </row>
    <row r="35" spans="1:3" x14ac:dyDescent="0.25">
      <c r="A35" s="4" t="s">
        <v>27</v>
      </c>
      <c r="B35" s="3"/>
      <c r="C35" s="14">
        <f>'Lösungsblatt Spielende'!C35</f>
        <v>4.6903536443632747</v>
      </c>
    </row>
    <row r="36" spans="1:3" x14ac:dyDescent="0.25">
      <c r="A36" s="4" t="s">
        <v>6</v>
      </c>
      <c r="B36" s="3"/>
      <c r="C36" s="14">
        <f>'Lösungsblatt Spielende'!C36</f>
        <v>60.039293818141573</v>
      </c>
    </row>
    <row r="37" spans="1:3" x14ac:dyDescent="0.25">
      <c r="A37" s="4" t="s">
        <v>7</v>
      </c>
      <c r="B37" s="3"/>
      <c r="C37" s="14">
        <f>'Lösungsblatt Spielende'!C37</f>
        <v>4.0151640931982948</v>
      </c>
    </row>
    <row r="38" spans="1:3" x14ac:dyDescent="0.25">
      <c r="A38" s="4" t="s">
        <v>8</v>
      </c>
      <c r="B38" s="3"/>
      <c r="C38" s="14">
        <f>'Lösungsblatt Spielende'!C38</f>
        <v>1.2037190768719908</v>
      </c>
    </row>
    <row r="39" spans="1:3" x14ac:dyDescent="0.25">
      <c r="C39" s="29"/>
    </row>
  </sheetData>
  <mergeCells count="14">
    <mergeCell ref="A31:A32"/>
    <mergeCell ref="B31:B32"/>
    <mergeCell ref="C31:C32"/>
    <mergeCell ref="A1:C1"/>
    <mergeCell ref="A3:C3"/>
    <mergeCell ref="A18:C18"/>
    <mergeCell ref="A19:A20"/>
    <mergeCell ref="B19:B20"/>
    <mergeCell ref="C19:C20"/>
    <mergeCell ref="A30:C30"/>
    <mergeCell ref="A7:A8"/>
    <mergeCell ref="B7:B8"/>
    <mergeCell ref="C7:C8"/>
    <mergeCell ref="A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Berechnungstabelle</vt:lpstr>
      <vt:lpstr>Lösungsblatt Spielende</vt:lpstr>
      <vt:lpstr>Lösungsblatt</vt:lpstr>
      <vt:lpstr>Berechnungstabelle!Druckbereich</vt:lpstr>
      <vt:lpstr>'Lösungsblatt Spielende'!Druckbereich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corinna.gartner</dc:creator>
  <cp:lastModifiedBy>Barbara Gsandtner</cp:lastModifiedBy>
  <cp:lastPrinted>2014-06-10T10:27:43Z</cp:lastPrinted>
  <dcterms:created xsi:type="dcterms:W3CDTF">2014-05-22T13:28:20Z</dcterms:created>
  <dcterms:modified xsi:type="dcterms:W3CDTF">2023-03-23T13:07:12Z</dcterms:modified>
</cp:coreProperties>
</file>